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600" windowHeight="11760"/>
  </bookViews>
  <sheets>
    <sheet name="附表1-1" sheetId="1" r:id="rId1"/>
  </sheets>
  <calcPr calcId="145621"/>
</workbook>
</file>

<file path=xl/calcChain.xml><?xml version="1.0" encoding="utf-8"?>
<calcChain xmlns="http://schemas.openxmlformats.org/spreadsheetml/2006/main">
  <c r="E7" i="1" l="1"/>
  <c r="J7" i="1"/>
  <c r="S7" i="1" s="1"/>
  <c r="T7" i="1" s="1"/>
  <c r="E8" i="1"/>
  <c r="J8" i="1"/>
  <c r="L8" i="1" s="1"/>
  <c r="S8" i="1"/>
  <c r="T8" i="1"/>
  <c r="E9" i="1"/>
  <c r="J9" i="1"/>
  <c r="L9" i="1" s="1"/>
  <c r="S9" i="1"/>
  <c r="T9" i="1" s="1"/>
  <c r="E10" i="1"/>
  <c r="J10" i="1"/>
  <c r="L10" i="1"/>
  <c r="S10" i="1"/>
  <c r="E11" i="1"/>
  <c r="J11" i="1"/>
  <c r="L11" i="1" s="1"/>
  <c r="S11" i="1"/>
  <c r="T11" i="1" s="1"/>
  <c r="E12" i="1"/>
  <c r="J12" i="1"/>
  <c r="L12" i="1" s="1"/>
  <c r="S12" i="1"/>
  <c r="E13" i="1"/>
  <c r="J13" i="1"/>
  <c r="L13" i="1" s="1"/>
  <c r="S13" i="1"/>
  <c r="T13" i="1" s="1"/>
  <c r="E14" i="1"/>
  <c r="J14" i="1"/>
  <c r="L14" i="1" s="1"/>
  <c r="S14" i="1"/>
  <c r="T14" i="1" s="1"/>
  <c r="E15" i="1"/>
  <c r="J15" i="1"/>
  <c r="L15" i="1" s="1"/>
  <c r="S15" i="1"/>
  <c r="T15" i="1" s="1"/>
  <c r="E16" i="1"/>
  <c r="J16" i="1"/>
  <c r="L16" i="1" s="1"/>
  <c r="S16" i="1"/>
  <c r="E17" i="1"/>
  <c r="J17" i="1"/>
  <c r="L17" i="1" s="1"/>
  <c r="S17" i="1"/>
  <c r="T17" i="1" s="1"/>
  <c r="E18" i="1"/>
  <c r="J18" i="1"/>
  <c r="L18" i="1"/>
  <c r="S18" i="1"/>
  <c r="E19" i="1"/>
  <c r="J19" i="1"/>
  <c r="L19" i="1" s="1"/>
  <c r="S19" i="1"/>
  <c r="T19" i="1" s="1"/>
  <c r="E20" i="1"/>
  <c r="J20" i="1"/>
  <c r="L20" i="1" s="1"/>
  <c r="S20" i="1"/>
  <c r="T20" i="1"/>
  <c r="E21" i="1"/>
  <c r="J21" i="1"/>
  <c r="L21" i="1" s="1"/>
  <c r="S21" i="1"/>
  <c r="T21" i="1" s="1"/>
  <c r="E22" i="1"/>
  <c r="J22" i="1"/>
  <c r="L22" i="1"/>
  <c r="S22" i="1"/>
  <c r="E23" i="1"/>
  <c r="J23" i="1"/>
  <c r="L23" i="1" s="1"/>
  <c r="S23" i="1"/>
  <c r="T23" i="1" s="1"/>
  <c r="E24" i="1"/>
  <c r="J24" i="1"/>
  <c r="L24" i="1" s="1"/>
  <c r="S24" i="1"/>
  <c r="E25" i="1"/>
  <c r="J25" i="1"/>
  <c r="L25" i="1" s="1"/>
  <c r="S25" i="1"/>
  <c r="E26" i="1"/>
  <c r="J26" i="1"/>
  <c r="L26" i="1" s="1"/>
  <c r="S26" i="1"/>
  <c r="T26" i="1" s="1"/>
  <c r="E27" i="1"/>
  <c r="J27" i="1"/>
  <c r="L27" i="1"/>
  <c r="S27" i="1"/>
  <c r="E28" i="1"/>
  <c r="J28" i="1"/>
  <c r="L28" i="1" s="1"/>
  <c r="S28" i="1"/>
  <c r="T28" i="1" s="1"/>
  <c r="C29" i="1"/>
  <c r="D29" i="1"/>
  <c r="F29" i="1"/>
  <c r="G29" i="1"/>
  <c r="H29" i="1"/>
  <c r="I29" i="1"/>
  <c r="K29" i="1"/>
  <c r="M29" i="1"/>
  <c r="N29" i="1"/>
  <c r="O29" i="1"/>
  <c r="P29" i="1"/>
  <c r="Q29" i="1"/>
  <c r="R29" i="1"/>
  <c r="S29" i="1"/>
  <c r="T16" i="1" l="1"/>
  <c r="L29" i="1"/>
  <c r="J29" i="1"/>
  <c r="E29" i="1"/>
  <c r="T29" i="1" s="1"/>
  <c r="T27" i="1"/>
  <c r="T24" i="1"/>
  <c r="T22" i="1"/>
  <c r="T18" i="1"/>
  <c r="T12" i="1"/>
  <c r="T10" i="1"/>
  <c r="L7" i="1"/>
</calcChain>
</file>

<file path=xl/sharedStrings.xml><?xml version="1.0" encoding="utf-8"?>
<sst xmlns="http://schemas.openxmlformats.org/spreadsheetml/2006/main" count="50" uniqueCount="48">
  <si>
    <t>註：1.本院移轉件數含訴願案移轉管轄10件，餘為非訴願案移辦。
    2.本表不含再審案件。
    3.無收辦案件機關未列入。</t>
    <phoneticPr fontId="5" type="noConversion"/>
  </si>
  <si>
    <r>
      <t>總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  <charset val="136"/>
      </rPr>
      <t>計</t>
    </r>
    <phoneticPr fontId="5" type="noConversion"/>
  </si>
  <si>
    <t>通傳會</t>
    <phoneticPr fontId="5" type="noConversion"/>
  </si>
  <si>
    <t>中選會</t>
    <phoneticPr fontId="5" type="noConversion"/>
  </si>
  <si>
    <t>人事總處</t>
    <phoneticPr fontId="5" type="noConversion"/>
  </si>
  <si>
    <t>原民會</t>
    <phoneticPr fontId="5" type="noConversion"/>
  </si>
  <si>
    <t>輔導會</t>
    <phoneticPr fontId="5" type="noConversion"/>
  </si>
  <si>
    <t>海巡署</t>
  </si>
  <si>
    <t>金管會</t>
    <phoneticPr fontId="5" type="noConversion"/>
  </si>
  <si>
    <t>科技部</t>
    <phoneticPr fontId="5" type="noConversion"/>
  </si>
  <si>
    <t>文化部</t>
    <phoneticPr fontId="5" type="noConversion"/>
  </si>
  <si>
    <t>環保署</t>
  </si>
  <si>
    <t>衛福部</t>
    <phoneticPr fontId="5" type="noConversion"/>
  </si>
  <si>
    <t>農委會</t>
  </si>
  <si>
    <t>勞動部</t>
    <phoneticPr fontId="5" type="noConversion"/>
  </si>
  <si>
    <t>交通部</t>
  </si>
  <si>
    <t>經濟部</t>
  </si>
  <si>
    <t>法務部</t>
  </si>
  <si>
    <t>教育部</t>
  </si>
  <si>
    <t>財政部</t>
  </si>
  <si>
    <t>國防部</t>
  </si>
  <si>
    <t>外交部</t>
    <phoneticPr fontId="1" type="noConversion"/>
  </si>
  <si>
    <t>內政部</t>
  </si>
  <si>
    <t>行政院</t>
    <phoneticPr fontId="5" type="noConversion"/>
  </si>
  <si>
    <t>逾5個月</t>
    <phoneticPr fontId="5" type="noConversion"/>
  </si>
  <si>
    <t>3至5個月</t>
    <phoneticPr fontId="5" type="noConversion"/>
  </si>
  <si>
    <t>3個月內</t>
    <phoneticPr fontId="5" type="noConversion"/>
  </si>
  <si>
    <t>審　決　期　限</t>
    <phoneticPr fontId="5" type="noConversion"/>
  </si>
  <si>
    <t>占決定件數比</t>
    <phoneticPr fontId="5" type="noConversion"/>
  </si>
  <si>
    <t>提起行政訴訟件數</t>
    <phoneticPr fontId="5" type="noConversion"/>
  </si>
  <si>
    <r>
      <t>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5" type="noConversion"/>
  </si>
  <si>
    <r>
      <t>撤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銷</t>
    </r>
    <phoneticPr fontId="5" type="noConversion"/>
  </si>
  <si>
    <r>
      <t>駁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回</t>
    </r>
    <phoneticPr fontId="5" type="noConversion"/>
  </si>
  <si>
    <t>其中原處分機關自撤或變更原處分</t>
    <phoneticPr fontId="5" type="noConversion"/>
  </si>
  <si>
    <t>不受理</t>
    <phoneticPr fontId="5" type="noConversion"/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</si>
  <si>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5" type="noConversion"/>
  </si>
  <si>
    <r>
      <t>撤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回</t>
    </r>
    <phoneticPr fontId="5" type="noConversion"/>
  </si>
  <si>
    <r>
      <t>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轉</t>
    </r>
    <phoneticPr fontId="5" type="noConversion"/>
  </si>
  <si>
    <t>被併案</t>
    <phoneticPr fontId="5" type="noConversion"/>
  </si>
  <si>
    <t>作　　　　成　　　　決　　　　定</t>
    <phoneticPr fontId="5" type="noConversion"/>
  </si>
  <si>
    <t>本年
新收</t>
    <phoneticPr fontId="5" type="noConversion"/>
  </si>
  <si>
    <t>上年
未結</t>
    <phoneticPr fontId="5" type="noConversion"/>
  </si>
  <si>
    <t>未結件數</t>
    <phoneticPr fontId="5" type="noConversion"/>
  </si>
  <si>
    <t>辦　　　　　　　結　　　　　　　件　　　　　　　數</t>
    <phoneticPr fontId="5" type="noConversion"/>
  </si>
  <si>
    <t>收　辦　件　數</t>
    <phoneticPr fontId="5" type="noConversion"/>
  </si>
  <si>
    <r>
      <t>機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關</t>
    </r>
    <phoneticPr fontId="5" type="noConversion"/>
  </si>
  <si>
    <t xml:space="preserve"> 105.01.01 ~ 105.12.31</t>
    <phoneticPr fontId="5" type="noConversion"/>
  </si>
  <si>
    <r>
      <t xml:space="preserve">本  院  及  所  屬  機  關  訴  願  案  件  收  辦  統  計  表                 </t>
    </r>
    <r>
      <rPr>
        <sz val="12"/>
        <rFont val="標楷體"/>
        <family val="4"/>
        <charset val="136"/>
      </rPr>
      <t>附表1-1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</si>
</sst>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新細明體"/>
      <family val="2"/>
      <charset val="136"/>
      <scheme val="minor"/>
    </font>
    <font>
      <sz val="9"/>
      <name val="標楷體"/>
      <family val="4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1"/>
      <name val="Times New Roman"/>
      <family val="1"/>
    </font>
    <font>
      <sz val="12"/>
      <name val="標楷體"/>
      <family val="4"/>
      <charset val="136"/>
    </font>
    <font>
      <sz val="7"/>
      <name val="新細明體"/>
      <family val="1"/>
      <charset val="136"/>
    </font>
    <font>
      <sz val="7.5"/>
      <name val="新細明體"/>
      <family val="1"/>
      <charset val="136"/>
    </font>
    <font>
      <sz val="6"/>
      <name val="標楷體"/>
      <family val="4"/>
      <charset val="136"/>
    </font>
    <font>
      <sz val="7"/>
      <name val="標楷體"/>
      <family val="4"/>
      <charset val="136"/>
    </font>
    <font>
      <sz val="7.5"/>
      <name val="標楷體"/>
      <family val="4"/>
      <charset val="136"/>
    </font>
    <font>
      <sz val="12"/>
      <name val="Times New Roman"/>
      <family val="1"/>
    </font>
    <font>
      <sz val="16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38" fontId="0" fillId="0" borderId="0" xfId="0" applyNumberFormat="1" applyFill="1" applyAlignment="1"/>
    <xf numFmtId="0" fontId="2" fillId="0" borderId="0" xfId="0" applyFont="1" applyFill="1" applyAlignment="1"/>
    <xf numFmtId="38" fontId="6" fillId="0" borderId="2" xfId="0" applyNumberFormat="1" applyFont="1" applyFill="1" applyBorder="1" applyAlignment="1">
      <alignment horizontal="center" vertical="center" shrinkToFit="1"/>
    </xf>
    <xf numFmtId="10" fontId="4" fillId="0" borderId="3" xfId="0" applyNumberFormat="1" applyFont="1" applyFill="1" applyBorder="1" applyAlignment="1">
      <alignment horizontal="center" vertical="center" shrinkToFit="1"/>
    </xf>
    <xf numFmtId="38" fontId="6" fillId="0" borderId="4" xfId="0" applyNumberFormat="1" applyFont="1" applyFill="1" applyBorder="1" applyAlignment="1">
      <alignment horizontal="center" vertical="center" shrinkToFit="1"/>
    </xf>
    <xf numFmtId="38" fontId="6" fillId="0" borderId="3" xfId="0" applyNumberFormat="1" applyFont="1" applyFill="1" applyBorder="1" applyAlignment="1">
      <alignment horizontal="center" vertical="center" shrinkToFit="1"/>
    </xf>
    <xf numFmtId="176" fontId="4" fillId="0" borderId="3" xfId="0" applyNumberFormat="1" applyFont="1" applyFill="1" applyBorder="1" applyAlignment="1">
      <alignment horizontal="center" vertical="center" shrinkToFit="1"/>
    </xf>
    <xf numFmtId="38" fontId="6" fillId="0" borderId="5" xfId="0" applyNumberFormat="1" applyFont="1" applyFill="1" applyBorder="1" applyAlignment="1">
      <alignment horizontal="center" vertical="center"/>
    </xf>
    <xf numFmtId="38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38" fontId="6" fillId="0" borderId="5" xfId="0" applyNumberFormat="1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Font="1" applyFill="1" applyAlignment="1"/>
    <xf numFmtId="38" fontId="6" fillId="0" borderId="6" xfId="0" applyNumberFormat="1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/>
    </xf>
    <xf numFmtId="38" fontId="6" fillId="0" borderId="4" xfId="0" applyNumberFormat="1" applyFont="1" applyFill="1" applyBorder="1" applyAlignment="1">
      <alignment horizontal="center" vertical="center"/>
    </xf>
    <xf numFmtId="38" fontId="6" fillId="0" borderId="7" xfId="0" applyNumberFormat="1" applyFont="1" applyFill="1" applyBorder="1" applyAlignment="1">
      <alignment horizontal="center" vertical="center" shrinkToFit="1"/>
    </xf>
    <xf numFmtId="38" fontId="6" fillId="0" borderId="8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/>
    </xf>
    <xf numFmtId="38" fontId="6" fillId="0" borderId="7" xfId="0" applyNumberFormat="1" applyFont="1" applyFill="1" applyBorder="1" applyAlignment="1">
      <alignment horizontal="center" vertical="center"/>
    </xf>
    <xf numFmtId="38" fontId="6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/>
    <xf numFmtId="176" fontId="4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/>
    <xf numFmtId="0" fontId="9" fillId="0" borderId="1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 shrinkToFit="1"/>
    </xf>
    <xf numFmtId="0" fontId="12" fillId="0" borderId="9" xfId="0" applyFont="1" applyFill="1" applyBorder="1" applyAlignment="1">
      <alignment horizontal="center" vertical="center" wrapText="1" shrinkToFit="1"/>
    </xf>
    <xf numFmtId="0" fontId="3" fillId="0" borderId="8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horizontal="right" vertical="center"/>
    </xf>
    <xf numFmtId="0" fontId="16" fillId="0" borderId="19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38" fontId="9" fillId="0" borderId="16" xfId="0" applyNumberFormat="1" applyFont="1" applyFill="1" applyBorder="1" applyAlignment="1">
      <alignment horizontal="center" vertical="center" wrapText="1"/>
    </xf>
    <xf numFmtId="38" fontId="9" fillId="0" borderId="11" xfId="0" applyNumberFormat="1" applyFont="1" applyFill="1" applyBorder="1" applyAlignment="1">
      <alignment horizontal="center" vertical="center" wrapText="1"/>
    </xf>
    <xf numFmtId="38" fontId="9" fillId="0" borderId="8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0"/>
  <sheetViews>
    <sheetView tabSelected="1" workbookViewId="0">
      <pane xSplit="1" ySplit="7" topLeftCell="B8" activePane="bottomRight" state="frozen"/>
      <selection activeCell="G13" sqref="G13"/>
      <selection pane="topRight" activeCell="G13" sqref="G13"/>
      <selection pane="bottomLeft" activeCell="G13" sqref="G13"/>
      <selection pane="bottomRight" sqref="A1:T1"/>
    </sheetView>
  </sheetViews>
  <sheetFormatPr defaultColWidth="8.875" defaultRowHeight="16.5"/>
  <cols>
    <col min="1" max="1" width="4.5" style="4" customWidth="1"/>
    <col min="2" max="2" width="10" style="1" customWidth="1"/>
    <col min="3" max="3" width="8.125" style="3" customWidth="1"/>
    <col min="4" max="4" width="7.75" style="1" customWidth="1"/>
    <col min="5" max="5" width="8.625" style="1" customWidth="1"/>
    <col min="6" max="6" width="7.5" style="1" customWidth="1"/>
    <col min="7" max="7" width="5.625" style="2" customWidth="1"/>
    <col min="8" max="8" width="7.375" style="1" customWidth="1"/>
    <col min="9" max="9" width="7.25" style="1" customWidth="1"/>
    <col min="10" max="10" width="7.875" style="1" customWidth="1"/>
    <col min="11" max="11" width="8.125" style="1" customWidth="1"/>
    <col min="12" max="12" width="4.5" style="1" customWidth="1"/>
    <col min="13" max="13" width="8.25" style="1" customWidth="1"/>
    <col min="14" max="16" width="6.625" style="1" customWidth="1"/>
    <col min="17" max="18" width="7.125" style="1" customWidth="1"/>
    <col min="19" max="19" width="7.75" style="1" customWidth="1"/>
    <col min="20" max="20" width="8.375" style="1" customWidth="1"/>
    <col min="21" max="21" width="12.75" style="1" customWidth="1"/>
    <col min="22" max="16384" width="8.875" style="1"/>
  </cols>
  <sheetData>
    <row r="1" spans="1:20" ht="24" customHeight="1">
      <c r="A1" s="49" t="s">
        <v>47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1"/>
    </row>
    <row r="2" spans="1:20" ht="12.75" customHeight="1">
      <c r="A2" s="52" t="s">
        <v>46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ht="18.600000000000001" customHeight="1">
      <c r="A3" s="35"/>
      <c r="B3" s="35" t="s">
        <v>45</v>
      </c>
      <c r="C3" s="43" t="s">
        <v>44</v>
      </c>
      <c r="D3" s="43"/>
      <c r="E3" s="53"/>
      <c r="F3" s="53" t="s">
        <v>43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5"/>
      <c r="T3" s="32" t="s">
        <v>42</v>
      </c>
    </row>
    <row r="4" spans="1:20" ht="19.899999999999999" customHeight="1">
      <c r="A4" s="41"/>
      <c r="B4" s="41"/>
      <c r="C4" s="56" t="s">
        <v>41</v>
      </c>
      <c r="D4" s="59" t="s">
        <v>40</v>
      </c>
      <c r="E4" s="53" t="s">
        <v>35</v>
      </c>
      <c r="F4" s="53" t="s">
        <v>39</v>
      </c>
      <c r="G4" s="54"/>
      <c r="H4" s="54"/>
      <c r="I4" s="54"/>
      <c r="J4" s="54"/>
      <c r="K4" s="54"/>
      <c r="L4" s="54"/>
      <c r="M4" s="54"/>
      <c r="N4" s="54"/>
      <c r="O4" s="55"/>
      <c r="P4" s="35" t="s">
        <v>38</v>
      </c>
      <c r="Q4" s="38" t="s">
        <v>37</v>
      </c>
      <c r="R4" s="35" t="s">
        <v>36</v>
      </c>
      <c r="S4" s="35" t="s">
        <v>35</v>
      </c>
      <c r="T4" s="43" t="s">
        <v>35</v>
      </c>
    </row>
    <row r="5" spans="1:20" ht="19.899999999999999" customHeight="1">
      <c r="A5" s="41"/>
      <c r="B5" s="41"/>
      <c r="C5" s="57"/>
      <c r="D5" s="43"/>
      <c r="E5" s="53"/>
      <c r="F5" s="44" t="s">
        <v>34</v>
      </c>
      <c r="G5" s="46" t="s">
        <v>33</v>
      </c>
      <c r="H5" s="35" t="s">
        <v>32</v>
      </c>
      <c r="I5" s="35" t="s">
        <v>31</v>
      </c>
      <c r="J5" s="35" t="s">
        <v>30</v>
      </c>
      <c r="K5" s="60" t="s">
        <v>29</v>
      </c>
      <c r="L5" s="62" t="s">
        <v>28</v>
      </c>
      <c r="M5" s="53" t="s">
        <v>27</v>
      </c>
      <c r="N5" s="54"/>
      <c r="O5" s="55"/>
      <c r="P5" s="36"/>
      <c r="Q5" s="39"/>
      <c r="R5" s="41"/>
      <c r="S5" s="41"/>
      <c r="T5" s="43"/>
    </row>
    <row r="6" spans="1:20" ht="13.15" customHeight="1">
      <c r="A6" s="41"/>
      <c r="B6" s="42"/>
      <c r="C6" s="58"/>
      <c r="D6" s="43"/>
      <c r="E6" s="53"/>
      <c r="F6" s="45"/>
      <c r="G6" s="47"/>
      <c r="H6" s="48"/>
      <c r="I6" s="48"/>
      <c r="J6" s="48"/>
      <c r="K6" s="61"/>
      <c r="L6" s="63"/>
      <c r="M6" s="31" t="s">
        <v>26</v>
      </c>
      <c r="N6" s="30" t="s">
        <v>25</v>
      </c>
      <c r="O6" s="29" t="s">
        <v>24</v>
      </c>
      <c r="P6" s="37"/>
      <c r="Q6" s="40"/>
      <c r="R6" s="42"/>
      <c r="S6" s="42"/>
      <c r="T6" s="43"/>
    </row>
    <row r="7" spans="1:20" s="16" customFormat="1" ht="18" customHeight="1">
      <c r="A7" s="13">
        <v>1</v>
      </c>
      <c r="B7" s="13" t="s">
        <v>23</v>
      </c>
      <c r="C7" s="11">
        <v>596</v>
      </c>
      <c r="D7" s="11">
        <v>2122</v>
      </c>
      <c r="E7" s="11">
        <f t="shared" ref="E7:E29" si="0">C7+D7</f>
        <v>2718</v>
      </c>
      <c r="F7" s="10">
        <v>420</v>
      </c>
      <c r="G7" s="27">
        <v>96</v>
      </c>
      <c r="H7" s="5">
        <v>1424</v>
      </c>
      <c r="I7" s="5">
        <v>75</v>
      </c>
      <c r="J7" s="5">
        <f t="shared" ref="J7:J29" si="1">F7+H7+I7</f>
        <v>1919</v>
      </c>
      <c r="K7" s="14">
        <v>77</v>
      </c>
      <c r="L7" s="6">
        <f t="shared" ref="L7:L29" si="2">K7/J7</f>
        <v>4.0125065138092754E-2</v>
      </c>
      <c r="M7" s="5">
        <v>1052</v>
      </c>
      <c r="N7" s="5">
        <v>867</v>
      </c>
      <c r="O7" s="5">
        <v>0</v>
      </c>
      <c r="P7" s="5">
        <v>14</v>
      </c>
      <c r="Q7" s="5">
        <v>190</v>
      </c>
      <c r="R7" s="14">
        <v>70</v>
      </c>
      <c r="S7" s="5">
        <f>J7+P7+Q7+R7</f>
        <v>2193</v>
      </c>
      <c r="T7" s="5">
        <f t="shared" ref="T7:T24" si="3">E7-S7</f>
        <v>525</v>
      </c>
    </row>
    <row r="8" spans="1:20" ht="18" customHeight="1">
      <c r="A8" s="13">
        <v>2</v>
      </c>
      <c r="B8" s="12" t="s">
        <v>22</v>
      </c>
      <c r="C8" s="11">
        <v>293</v>
      </c>
      <c r="D8" s="11">
        <v>1405</v>
      </c>
      <c r="E8" s="11">
        <f t="shared" si="0"/>
        <v>1698</v>
      </c>
      <c r="F8" s="10">
        <v>297</v>
      </c>
      <c r="G8" s="28">
        <v>59</v>
      </c>
      <c r="H8" s="5">
        <v>854</v>
      </c>
      <c r="I8" s="5">
        <v>121</v>
      </c>
      <c r="J8" s="5">
        <f t="shared" si="1"/>
        <v>1272</v>
      </c>
      <c r="K8" s="14">
        <v>227</v>
      </c>
      <c r="L8" s="6">
        <f t="shared" si="2"/>
        <v>0.17845911949685533</v>
      </c>
      <c r="M8" s="5">
        <v>1074</v>
      </c>
      <c r="N8" s="5">
        <v>190</v>
      </c>
      <c r="O8" s="5">
        <v>8</v>
      </c>
      <c r="P8" s="5">
        <v>10</v>
      </c>
      <c r="Q8" s="5">
        <v>110</v>
      </c>
      <c r="R8" s="14">
        <v>102</v>
      </c>
      <c r="S8" s="5">
        <f t="shared" ref="S8:S29" si="4">SUM(M8:R8)</f>
        <v>1494</v>
      </c>
      <c r="T8" s="5">
        <f t="shared" si="3"/>
        <v>204</v>
      </c>
    </row>
    <row r="9" spans="1:20" ht="18" customHeight="1">
      <c r="A9" s="13">
        <v>3</v>
      </c>
      <c r="B9" s="25" t="s">
        <v>21</v>
      </c>
      <c r="C9" s="11">
        <v>0</v>
      </c>
      <c r="D9" s="11">
        <v>1</v>
      </c>
      <c r="E9" s="11">
        <f t="shared" si="0"/>
        <v>1</v>
      </c>
      <c r="F9" s="10">
        <v>1</v>
      </c>
      <c r="G9" s="28">
        <v>0</v>
      </c>
      <c r="H9" s="5">
        <v>0</v>
      </c>
      <c r="I9" s="5">
        <v>0</v>
      </c>
      <c r="J9" s="5">
        <f t="shared" si="1"/>
        <v>1</v>
      </c>
      <c r="K9" s="14">
        <v>0</v>
      </c>
      <c r="L9" s="6">
        <f t="shared" si="2"/>
        <v>0</v>
      </c>
      <c r="M9" s="5">
        <v>1</v>
      </c>
      <c r="N9" s="5">
        <v>0</v>
      </c>
      <c r="O9" s="5">
        <v>0</v>
      </c>
      <c r="P9" s="5">
        <v>0</v>
      </c>
      <c r="Q9" s="5">
        <v>0</v>
      </c>
      <c r="R9" s="14">
        <v>0</v>
      </c>
      <c r="S9" s="5">
        <f t="shared" si="4"/>
        <v>1</v>
      </c>
      <c r="T9" s="5">
        <f t="shared" si="3"/>
        <v>0</v>
      </c>
    </row>
    <row r="10" spans="1:20" ht="18" customHeight="1">
      <c r="A10" s="13">
        <v>4</v>
      </c>
      <c r="B10" s="25" t="s">
        <v>20</v>
      </c>
      <c r="C10" s="11">
        <v>22</v>
      </c>
      <c r="D10" s="11">
        <v>156</v>
      </c>
      <c r="E10" s="11">
        <f t="shared" si="0"/>
        <v>178</v>
      </c>
      <c r="F10" s="10">
        <v>50</v>
      </c>
      <c r="G10" s="15">
        <v>3</v>
      </c>
      <c r="H10" s="5">
        <v>62</v>
      </c>
      <c r="I10" s="5">
        <v>12</v>
      </c>
      <c r="J10" s="5">
        <f t="shared" si="1"/>
        <v>124</v>
      </c>
      <c r="K10" s="14">
        <v>26</v>
      </c>
      <c r="L10" s="6">
        <f t="shared" si="2"/>
        <v>0.20967741935483872</v>
      </c>
      <c r="M10" s="5">
        <v>124</v>
      </c>
      <c r="N10" s="5">
        <v>0</v>
      </c>
      <c r="O10" s="5">
        <v>0</v>
      </c>
      <c r="P10" s="5">
        <v>0</v>
      </c>
      <c r="Q10" s="5">
        <v>18</v>
      </c>
      <c r="R10" s="14">
        <v>6</v>
      </c>
      <c r="S10" s="5">
        <f t="shared" si="4"/>
        <v>148</v>
      </c>
      <c r="T10" s="5">
        <f t="shared" si="3"/>
        <v>30</v>
      </c>
    </row>
    <row r="11" spans="1:20" ht="18" customHeight="1">
      <c r="A11" s="13">
        <v>5</v>
      </c>
      <c r="B11" s="25" t="s">
        <v>19</v>
      </c>
      <c r="C11" s="11">
        <v>591</v>
      </c>
      <c r="D11" s="11">
        <v>2130</v>
      </c>
      <c r="E11" s="11">
        <f t="shared" si="0"/>
        <v>2721</v>
      </c>
      <c r="F11" s="10">
        <v>311</v>
      </c>
      <c r="G11" s="27">
        <v>161</v>
      </c>
      <c r="H11" s="5">
        <v>1694</v>
      </c>
      <c r="I11" s="5">
        <v>123</v>
      </c>
      <c r="J11" s="5">
        <f t="shared" si="1"/>
        <v>2128</v>
      </c>
      <c r="K11" s="14">
        <v>615</v>
      </c>
      <c r="L11" s="6">
        <f t="shared" si="2"/>
        <v>0.28900375939849626</v>
      </c>
      <c r="M11" s="5">
        <v>1673</v>
      </c>
      <c r="N11" s="5">
        <v>455</v>
      </c>
      <c r="O11" s="5">
        <v>0</v>
      </c>
      <c r="P11" s="5">
        <v>0</v>
      </c>
      <c r="Q11" s="5">
        <v>14</v>
      </c>
      <c r="R11" s="14">
        <v>78</v>
      </c>
      <c r="S11" s="5">
        <f t="shared" si="4"/>
        <v>2220</v>
      </c>
      <c r="T11" s="5">
        <f t="shared" si="3"/>
        <v>501</v>
      </c>
    </row>
    <row r="12" spans="1:20" ht="18" customHeight="1">
      <c r="A12" s="13">
        <v>6</v>
      </c>
      <c r="B12" s="25" t="s">
        <v>18</v>
      </c>
      <c r="C12" s="11">
        <v>41</v>
      </c>
      <c r="D12" s="11">
        <v>221</v>
      </c>
      <c r="E12" s="11">
        <f t="shared" si="0"/>
        <v>262</v>
      </c>
      <c r="F12" s="10">
        <v>64</v>
      </c>
      <c r="G12" s="15">
        <v>5</v>
      </c>
      <c r="H12" s="5">
        <v>75</v>
      </c>
      <c r="I12" s="5">
        <v>27</v>
      </c>
      <c r="J12" s="5">
        <f t="shared" si="1"/>
        <v>166</v>
      </c>
      <c r="K12" s="14">
        <v>32</v>
      </c>
      <c r="L12" s="6">
        <f t="shared" si="2"/>
        <v>0.19277108433734941</v>
      </c>
      <c r="M12" s="5">
        <v>166</v>
      </c>
      <c r="N12" s="5">
        <v>0</v>
      </c>
      <c r="O12" s="5">
        <v>0</v>
      </c>
      <c r="P12" s="5">
        <v>2</v>
      </c>
      <c r="Q12" s="5">
        <v>27</v>
      </c>
      <c r="R12" s="14">
        <v>0</v>
      </c>
      <c r="S12" s="5">
        <f t="shared" si="4"/>
        <v>195</v>
      </c>
      <c r="T12" s="5">
        <f t="shared" si="3"/>
        <v>67</v>
      </c>
    </row>
    <row r="13" spans="1:20" ht="18" customHeight="1">
      <c r="A13" s="13">
        <v>7</v>
      </c>
      <c r="B13" s="25" t="s">
        <v>17</v>
      </c>
      <c r="C13" s="11">
        <v>35</v>
      </c>
      <c r="D13" s="11">
        <v>195</v>
      </c>
      <c r="E13" s="11">
        <f t="shared" si="0"/>
        <v>230</v>
      </c>
      <c r="F13" s="10">
        <v>103</v>
      </c>
      <c r="G13" s="15">
        <v>5</v>
      </c>
      <c r="H13" s="5">
        <v>47</v>
      </c>
      <c r="I13" s="5">
        <v>1</v>
      </c>
      <c r="J13" s="5">
        <f t="shared" si="1"/>
        <v>151</v>
      </c>
      <c r="K13" s="14">
        <v>24</v>
      </c>
      <c r="L13" s="6">
        <f t="shared" si="2"/>
        <v>0.15894039735099338</v>
      </c>
      <c r="M13" s="5">
        <v>132</v>
      </c>
      <c r="N13" s="5">
        <v>19</v>
      </c>
      <c r="O13" s="5">
        <v>0</v>
      </c>
      <c r="P13" s="5">
        <v>9</v>
      </c>
      <c r="Q13" s="5">
        <v>6</v>
      </c>
      <c r="R13" s="14">
        <v>18</v>
      </c>
      <c r="S13" s="5">
        <f t="shared" si="4"/>
        <v>184</v>
      </c>
      <c r="T13" s="5">
        <f t="shared" si="3"/>
        <v>46</v>
      </c>
    </row>
    <row r="14" spans="1:20" ht="18" customHeight="1">
      <c r="A14" s="13">
        <v>8</v>
      </c>
      <c r="B14" s="25" t="s">
        <v>16</v>
      </c>
      <c r="C14" s="11">
        <v>456</v>
      </c>
      <c r="D14" s="11">
        <v>1309</v>
      </c>
      <c r="E14" s="11">
        <f t="shared" si="0"/>
        <v>1765</v>
      </c>
      <c r="F14" s="10">
        <v>217</v>
      </c>
      <c r="G14" s="27">
        <v>50</v>
      </c>
      <c r="H14" s="5">
        <v>1011</v>
      </c>
      <c r="I14" s="5">
        <v>73</v>
      </c>
      <c r="J14" s="5">
        <f t="shared" si="1"/>
        <v>1301</v>
      </c>
      <c r="K14" s="14">
        <v>338</v>
      </c>
      <c r="L14" s="6">
        <f t="shared" si="2"/>
        <v>0.25980015372790161</v>
      </c>
      <c r="M14" s="5">
        <v>703</v>
      </c>
      <c r="N14" s="5">
        <v>598</v>
      </c>
      <c r="O14" s="5">
        <v>0</v>
      </c>
      <c r="P14" s="5">
        <v>0</v>
      </c>
      <c r="Q14" s="5">
        <v>14</v>
      </c>
      <c r="R14" s="14">
        <v>31</v>
      </c>
      <c r="S14" s="5">
        <f t="shared" si="4"/>
        <v>1346</v>
      </c>
      <c r="T14" s="5">
        <f t="shared" si="3"/>
        <v>419</v>
      </c>
    </row>
    <row r="15" spans="1:20" ht="18" customHeight="1">
      <c r="A15" s="13">
        <v>9</v>
      </c>
      <c r="B15" s="25" t="s">
        <v>15</v>
      </c>
      <c r="C15" s="11">
        <v>155</v>
      </c>
      <c r="D15" s="11">
        <v>771</v>
      </c>
      <c r="E15" s="11">
        <f t="shared" si="0"/>
        <v>926</v>
      </c>
      <c r="F15" s="10">
        <v>167</v>
      </c>
      <c r="G15" s="15">
        <v>49</v>
      </c>
      <c r="H15" s="5">
        <v>534</v>
      </c>
      <c r="I15" s="5">
        <v>17</v>
      </c>
      <c r="J15" s="5">
        <f t="shared" si="1"/>
        <v>718</v>
      </c>
      <c r="K15" s="14">
        <v>126</v>
      </c>
      <c r="L15" s="6">
        <f t="shared" si="2"/>
        <v>0.17548746518105848</v>
      </c>
      <c r="M15" s="5">
        <v>572</v>
      </c>
      <c r="N15" s="5">
        <v>145</v>
      </c>
      <c r="O15" s="5">
        <v>1</v>
      </c>
      <c r="P15" s="5">
        <v>27</v>
      </c>
      <c r="Q15" s="5">
        <v>4</v>
      </c>
      <c r="R15" s="14">
        <v>15</v>
      </c>
      <c r="S15" s="5">
        <f t="shared" si="4"/>
        <v>764</v>
      </c>
      <c r="T15" s="5">
        <f t="shared" si="3"/>
        <v>162</v>
      </c>
    </row>
    <row r="16" spans="1:20" ht="18" customHeight="1">
      <c r="A16" s="13">
        <v>10</v>
      </c>
      <c r="B16" s="25" t="s">
        <v>14</v>
      </c>
      <c r="C16" s="11">
        <v>928</v>
      </c>
      <c r="D16" s="11">
        <v>2178</v>
      </c>
      <c r="E16" s="11">
        <f t="shared" si="0"/>
        <v>3106</v>
      </c>
      <c r="F16" s="10">
        <v>227</v>
      </c>
      <c r="G16" s="27">
        <v>83</v>
      </c>
      <c r="H16" s="5">
        <v>1957</v>
      </c>
      <c r="I16" s="5">
        <v>177</v>
      </c>
      <c r="J16" s="5">
        <f t="shared" si="1"/>
        <v>2361</v>
      </c>
      <c r="K16" s="14">
        <v>229</v>
      </c>
      <c r="L16" s="6">
        <f t="shared" si="2"/>
        <v>9.699279966116052E-2</v>
      </c>
      <c r="M16" s="11">
        <v>926</v>
      </c>
      <c r="N16" s="5">
        <v>1435</v>
      </c>
      <c r="O16" s="5">
        <v>0</v>
      </c>
      <c r="P16" s="5">
        <v>14</v>
      </c>
      <c r="Q16" s="5">
        <v>22</v>
      </c>
      <c r="R16" s="14">
        <v>27</v>
      </c>
      <c r="S16" s="5">
        <f t="shared" si="4"/>
        <v>2424</v>
      </c>
      <c r="T16" s="5">
        <f t="shared" si="3"/>
        <v>682</v>
      </c>
    </row>
    <row r="17" spans="1:21" ht="18" customHeight="1">
      <c r="A17" s="13">
        <v>11</v>
      </c>
      <c r="B17" s="25" t="s">
        <v>13</v>
      </c>
      <c r="C17" s="11">
        <v>187</v>
      </c>
      <c r="D17" s="11">
        <v>542</v>
      </c>
      <c r="E17" s="11">
        <f t="shared" si="0"/>
        <v>729</v>
      </c>
      <c r="F17" s="10">
        <v>114</v>
      </c>
      <c r="G17" s="15">
        <v>19</v>
      </c>
      <c r="H17" s="5">
        <v>447</v>
      </c>
      <c r="I17" s="5">
        <v>48</v>
      </c>
      <c r="J17" s="5">
        <f t="shared" si="1"/>
        <v>609</v>
      </c>
      <c r="K17" s="14">
        <v>65</v>
      </c>
      <c r="L17" s="6">
        <f t="shared" si="2"/>
        <v>0.10673234811165845</v>
      </c>
      <c r="M17" s="5">
        <v>391</v>
      </c>
      <c r="N17" s="5">
        <v>218</v>
      </c>
      <c r="O17" s="5">
        <v>0</v>
      </c>
      <c r="P17" s="5">
        <v>0</v>
      </c>
      <c r="Q17" s="5">
        <v>6</v>
      </c>
      <c r="R17" s="14">
        <v>7</v>
      </c>
      <c r="S17" s="5">
        <f t="shared" si="4"/>
        <v>622</v>
      </c>
      <c r="T17" s="5">
        <f t="shared" si="3"/>
        <v>107</v>
      </c>
    </row>
    <row r="18" spans="1:21" ht="18" customHeight="1">
      <c r="A18" s="13">
        <v>12</v>
      </c>
      <c r="B18" s="25" t="s">
        <v>12</v>
      </c>
      <c r="C18" s="11">
        <v>251</v>
      </c>
      <c r="D18" s="11">
        <v>936</v>
      </c>
      <c r="E18" s="11">
        <f t="shared" si="0"/>
        <v>1187</v>
      </c>
      <c r="F18" s="10">
        <v>134</v>
      </c>
      <c r="G18" s="15">
        <v>16</v>
      </c>
      <c r="H18" s="5">
        <v>690</v>
      </c>
      <c r="I18" s="5">
        <v>134</v>
      </c>
      <c r="J18" s="5">
        <f t="shared" si="1"/>
        <v>958</v>
      </c>
      <c r="K18" s="14">
        <v>87</v>
      </c>
      <c r="L18" s="6">
        <f t="shared" si="2"/>
        <v>9.0814196242171186E-2</v>
      </c>
      <c r="M18" s="5">
        <v>900</v>
      </c>
      <c r="N18" s="5">
        <v>58</v>
      </c>
      <c r="O18" s="5">
        <v>0</v>
      </c>
      <c r="P18" s="5">
        <v>0</v>
      </c>
      <c r="Q18" s="5">
        <v>22</v>
      </c>
      <c r="R18" s="14">
        <v>29</v>
      </c>
      <c r="S18" s="5">
        <f t="shared" si="4"/>
        <v>1009</v>
      </c>
      <c r="T18" s="5">
        <f t="shared" si="3"/>
        <v>178</v>
      </c>
    </row>
    <row r="19" spans="1:21" ht="18" customHeight="1">
      <c r="A19" s="13">
        <v>13</v>
      </c>
      <c r="B19" s="25" t="s">
        <v>11</v>
      </c>
      <c r="C19" s="11">
        <v>133</v>
      </c>
      <c r="D19" s="11">
        <v>679</v>
      </c>
      <c r="E19" s="11">
        <f t="shared" si="0"/>
        <v>812</v>
      </c>
      <c r="F19" s="10">
        <v>144</v>
      </c>
      <c r="G19" s="15">
        <v>41</v>
      </c>
      <c r="H19" s="5">
        <v>419</v>
      </c>
      <c r="I19" s="5">
        <v>110</v>
      </c>
      <c r="J19" s="5">
        <f t="shared" si="1"/>
        <v>673</v>
      </c>
      <c r="K19" s="14">
        <v>61</v>
      </c>
      <c r="L19" s="6">
        <f t="shared" si="2"/>
        <v>9.0638930163447248E-2</v>
      </c>
      <c r="M19" s="5">
        <v>534</v>
      </c>
      <c r="N19" s="5">
        <v>139</v>
      </c>
      <c r="O19" s="5">
        <v>0</v>
      </c>
      <c r="P19" s="5">
        <v>0</v>
      </c>
      <c r="Q19" s="5">
        <v>11</v>
      </c>
      <c r="R19" s="14">
        <v>3</v>
      </c>
      <c r="S19" s="5">
        <f t="shared" si="4"/>
        <v>687</v>
      </c>
      <c r="T19" s="5">
        <f t="shared" si="3"/>
        <v>125</v>
      </c>
    </row>
    <row r="20" spans="1:21" ht="18" customHeight="1">
      <c r="A20" s="13">
        <v>14</v>
      </c>
      <c r="B20" s="25" t="s">
        <v>10</v>
      </c>
      <c r="C20" s="11">
        <v>10</v>
      </c>
      <c r="D20" s="11">
        <v>55</v>
      </c>
      <c r="E20" s="11">
        <f t="shared" si="0"/>
        <v>65</v>
      </c>
      <c r="F20" s="10">
        <v>11</v>
      </c>
      <c r="G20" s="15">
        <v>0</v>
      </c>
      <c r="H20" s="5">
        <v>40</v>
      </c>
      <c r="I20" s="5">
        <v>7</v>
      </c>
      <c r="J20" s="5">
        <f t="shared" si="1"/>
        <v>58</v>
      </c>
      <c r="K20" s="14">
        <v>12</v>
      </c>
      <c r="L20" s="6">
        <f t="shared" si="2"/>
        <v>0.20689655172413793</v>
      </c>
      <c r="M20" s="5">
        <v>58</v>
      </c>
      <c r="N20" s="5">
        <v>0</v>
      </c>
      <c r="O20" s="5">
        <v>0</v>
      </c>
      <c r="P20" s="5">
        <v>0</v>
      </c>
      <c r="Q20" s="5">
        <v>0</v>
      </c>
      <c r="R20" s="14">
        <v>1</v>
      </c>
      <c r="S20" s="5">
        <f t="shared" si="4"/>
        <v>59</v>
      </c>
      <c r="T20" s="5">
        <f t="shared" si="3"/>
        <v>6</v>
      </c>
    </row>
    <row r="21" spans="1:21" ht="18" customHeight="1">
      <c r="A21" s="13">
        <v>15</v>
      </c>
      <c r="B21" s="25" t="s">
        <v>9</v>
      </c>
      <c r="C21" s="11">
        <v>1</v>
      </c>
      <c r="D21" s="11">
        <v>3</v>
      </c>
      <c r="E21" s="11">
        <f t="shared" si="0"/>
        <v>4</v>
      </c>
      <c r="F21" s="10">
        <v>1</v>
      </c>
      <c r="G21" s="15">
        <v>0</v>
      </c>
      <c r="H21" s="5">
        <v>1</v>
      </c>
      <c r="I21" s="5">
        <v>1</v>
      </c>
      <c r="J21" s="5">
        <f t="shared" si="1"/>
        <v>3</v>
      </c>
      <c r="K21" s="14">
        <v>0</v>
      </c>
      <c r="L21" s="6">
        <f t="shared" si="2"/>
        <v>0</v>
      </c>
      <c r="M21" s="5">
        <v>1</v>
      </c>
      <c r="N21" s="5">
        <v>2</v>
      </c>
      <c r="O21" s="5">
        <v>0</v>
      </c>
      <c r="P21" s="5">
        <v>0</v>
      </c>
      <c r="Q21" s="5">
        <v>1</v>
      </c>
      <c r="R21" s="14">
        <v>0</v>
      </c>
      <c r="S21" s="5">
        <f t="shared" si="4"/>
        <v>4</v>
      </c>
      <c r="T21" s="5">
        <f t="shared" si="3"/>
        <v>0</v>
      </c>
    </row>
    <row r="22" spans="1:21" ht="18" customHeight="1">
      <c r="A22" s="13">
        <v>16</v>
      </c>
      <c r="B22" s="25" t="s">
        <v>8</v>
      </c>
      <c r="C22" s="11">
        <v>0</v>
      </c>
      <c r="D22" s="11">
        <v>3</v>
      </c>
      <c r="E22" s="11">
        <f t="shared" si="0"/>
        <v>3</v>
      </c>
      <c r="F22" s="10">
        <v>3</v>
      </c>
      <c r="G22" s="15">
        <v>0</v>
      </c>
      <c r="H22" s="5">
        <v>0</v>
      </c>
      <c r="I22" s="5">
        <v>0</v>
      </c>
      <c r="J22" s="5">
        <f t="shared" si="1"/>
        <v>3</v>
      </c>
      <c r="K22" s="14">
        <v>0</v>
      </c>
      <c r="L22" s="6">
        <f t="shared" si="2"/>
        <v>0</v>
      </c>
      <c r="M22" s="5">
        <v>3</v>
      </c>
      <c r="N22" s="5">
        <v>0</v>
      </c>
      <c r="O22" s="5">
        <v>0</v>
      </c>
      <c r="P22" s="5">
        <v>0</v>
      </c>
      <c r="Q22" s="5">
        <v>0</v>
      </c>
      <c r="R22" s="14">
        <v>0</v>
      </c>
      <c r="S22" s="5">
        <f t="shared" si="4"/>
        <v>3</v>
      </c>
      <c r="T22" s="5">
        <f t="shared" si="3"/>
        <v>0</v>
      </c>
    </row>
    <row r="23" spans="1:21" ht="18" customHeight="1">
      <c r="A23" s="13">
        <v>17</v>
      </c>
      <c r="B23" s="12" t="s">
        <v>7</v>
      </c>
      <c r="C23" s="11">
        <v>0</v>
      </c>
      <c r="D23" s="11">
        <v>4</v>
      </c>
      <c r="E23" s="11">
        <f t="shared" si="0"/>
        <v>4</v>
      </c>
      <c r="F23" s="10">
        <v>0</v>
      </c>
      <c r="G23" s="15">
        <v>0</v>
      </c>
      <c r="H23" s="5">
        <v>3</v>
      </c>
      <c r="I23" s="5">
        <v>0</v>
      </c>
      <c r="J23" s="5">
        <f t="shared" si="1"/>
        <v>3</v>
      </c>
      <c r="K23" s="14">
        <v>0</v>
      </c>
      <c r="L23" s="6">
        <f t="shared" si="2"/>
        <v>0</v>
      </c>
      <c r="M23" s="5">
        <v>3</v>
      </c>
      <c r="N23" s="5">
        <v>0</v>
      </c>
      <c r="O23" s="5">
        <v>0</v>
      </c>
      <c r="P23" s="5">
        <v>0</v>
      </c>
      <c r="Q23" s="5">
        <v>0</v>
      </c>
      <c r="R23" s="14">
        <v>0</v>
      </c>
      <c r="S23" s="5">
        <f t="shared" si="4"/>
        <v>3</v>
      </c>
      <c r="T23" s="5">
        <f t="shared" si="3"/>
        <v>1</v>
      </c>
      <c r="U23" s="26"/>
    </row>
    <row r="24" spans="1:21" ht="18" customHeight="1">
      <c r="A24" s="13">
        <v>18</v>
      </c>
      <c r="B24" s="25" t="s">
        <v>6</v>
      </c>
      <c r="C24" s="11">
        <v>1</v>
      </c>
      <c r="D24" s="11">
        <v>22</v>
      </c>
      <c r="E24" s="11">
        <f t="shared" si="0"/>
        <v>23</v>
      </c>
      <c r="F24" s="10">
        <v>4</v>
      </c>
      <c r="G24" s="15">
        <v>0</v>
      </c>
      <c r="H24" s="5">
        <v>16</v>
      </c>
      <c r="I24" s="5">
        <v>0</v>
      </c>
      <c r="J24" s="5">
        <f t="shared" si="1"/>
        <v>20</v>
      </c>
      <c r="K24" s="14">
        <v>7</v>
      </c>
      <c r="L24" s="6">
        <f t="shared" si="2"/>
        <v>0.35</v>
      </c>
      <c r="M24" s="5">
        <v>20</v>
      </c>
      <c r="N24" s="5">
        <v>0</v>
      </c>
      <c r="O24" s="5">
        <v>0</v>
      </c>
      <c r="P24" s="5">
        <v>0</v>
      </c>
      <c r="Q24" s="5">
        <v>0</v>
      </c>
      <c r="R24" s="14">
        <v>1</v>
      </c>
      <c r="S24" s="5">
        <f t="shared" si="4"/>
        <v>21</v>
      </c>
      <c r="T24" s="5">
        <f t="shared" si="3"/>
        <v>2</v>
      </c>
    </row>
    <row r="25" spans="1:21" ht="18" customHeight="1">
      <c r="A25" s="13">
        <v>19</v>
      </c>
      <c r="B25" s="25" t="s">
        <v>5</v>
      </c>
      <c r="C25" s="24">
        <v>0</v>
      </c>
      <c r="D25" s="24">
        <v>5</v>
      </c>
      <c r="E25" s="11">
        <f t="shared" si="0"/>
        <v>5</v>
      </c>
      <c r="F25" s="23">
        <v>1</v>
      </c>
      <c r="G25" s="22">
        <v>0</v>
      </c>
      <c r="H25" s="21">
        <v>1</v>
      </c>
      <c r="I25" s="21">
        <v>2</v>
      </c>
      <c r="J25" s="5">
        <f t="shared" si="1"/>
        <v>4</v>
      </c>
      <c r="K25" s="20">
        <v>0</v>
      </c>
      <c r="L25" s="6">
        <f t="shared" si="2"/>
        <v>0</v>
      </c>
      <c r="M25" s="21">
        <v>4</v>
      </c>
      <c r="N25" s="21">
        <v>0</v>
      </c>
      <c r="O25" s="21">
        <v>0</v>
      </c>
      <c r="P25" s="21">
        <v>0</v>
      </c>
      <c r="Q25" s="21">
        <v>0</v>
      </c>
      <c r="R25" s="20">
        <v>1</v>
      </c>
      <c r="S25" s="5">
        <f t="shared" si="4"/>
        <v>5</v>
      </c>
      <c r="T25" s="5">
        <v>0</v>
      </c>
    </row>
    <row r="26" spans="1:21" s="16" customFormat="1" ht="18" customHeight="1">
      <c r="A26" s="13">
        <v>20</v>
      </c>
      <c r="B26" s="12" t="s">
        <v>4</v>
      </c>
      <c r="C26" s="11">
        <v>0</v>
      </c>
      <c r="D26" s="11">
        <v>1</v>
      </c>
      <c r="E26" s="11">
        <f t="shared" si="0"/>
        <v>1</v>
      </c>
      <c r="F26" s="19">
        <v>0</v>
      </c>
      <c r="G26" s="18">
        <v>0</v>
      </c>
      <c r="H26" s="17">
        <v>1</v>
      </c>
      <c r="I26" s="17">
        <v>0</v>
      </c>
      <c r="J26" s="5">
        <f t="shared" si="1"/>
        <v>1</v>
      </c>
      <c r="K26" s="7">
        <v>0</v>
      </c>
      <c r="L26" s="6">
        <f t="shared" si="2"/>
        <v>0</v>
      </c>
      <c r="M26" s="5">
        <v>1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f t="shared" si="4"/>
        <v>1</v>
      </c>
      <c r="T26" s="5">
        <f>E26-S26</f>
        <v>0</v>
      </c>
    </row>
    <row r="27" spans="1:21" s="16" customFormat="1" ht="18" customHeight="1">
      <c r="A27" s="13">
        <v>21</v>
      </c>
      <c r="B27" s="12" t="s">
        <v>3</v>
      </c>
      <c r="C27" s="11">
        <v>0</v>
      </c>
      <c r="D27" s="11">
        <v>2</v>
      </c>
      <c r="E27" s="11">
        <f t="shared" si="0"/>
        <v>2</v>
      </c>
      <c r="F27" s="19">
        <v>0</v>
      </c>
      <c r="G27" s="18">
        <v>0</v>
      </c>
      <c r="H27" s="17">
        <v>1</v>
      </c>
      <c r="I27" s="17">
        <v>0</v>
      </c>
      <c r="J27" s="5">
        <f t="shared" si="1"/>
        <v>1</v>
      </c>
      <c r="K27" s="7">
        <v>0</v>
      </c>
      <c r="L27" s="6">
        <f t="shared" si="2"/>
        <v>0</v>
      </c>
      <c r="M27" s="5">
        <v>1</v>
      </c>
      <c r="N27" s="5">
        <v>0</v>
      </c>
      <c r="O27" s="5">
        <v>0</v>
      </c>
      <c r="P27" s="5">
        <v>0</v>
      </c>
      <c r="Q27" s="5">
        <v>1</v>
      </c>
      <c r="R27" s="5">
        <v>0</v>
      </c>
      <c r="S27" s="5">
        <f t="shared" si="4"/>
        <v>2</v>
      </c>
      <c r="T27" s="5">
        <f>E27-S27</f>
        <v>0</v>
      </c>
    </row>
    <row r="28" spans="1:21" ht="18" customHeight="1">
      <c r="A28" s="13">
        <v>22</v>
      </c>
      <c r="B28" s="12" t="s">
        <v>2</v>
      </c>
      <c r="C28" s="11">
        <v>0</v>
      </c>
      <c r="D28" s="11">
        <v>5</v>
      </c>
      <c r="E28" s="11">
        <f t="shared" si="0"/>
        <v>5</v>
      </c>
      <c r="F28" s="10">
        <v>2</v>
      </c>
      <c r="G28" s="15">
        <v>0</v>
      </c>
      <c r="H28" s="5">
        <v>3</v>
      </c>
      <c r="I28" s="5">
        <v>0</v>
      </c>
      <c r="J28" s="5">
        <f t="shared" si="1"/>
        <v>5</v>
      </c>
      <c r="K28" s="14">
        <v>0</v>
      </c>
      <c r="L28" s="6">
        <f t="shared" si="2"/>
        <v>0</v>
      </c>
      <c r="M28" s="5">
        <v>5</v>
      </c>
      <c r="N28" s="5">
        <v>0</v>
      </c>
      <c r="O28" s="5">
        <v>0</v>
      </c>
      <c r="P28" s="5">
        <v>0</v>
      </c>
      <c r="Q28" s="5">
        <v>0</v>
      </c>
      <c r="R28" s="14">
        <v>0</v>
      </c>
      <c r="S28" s="5">
        <f t="shared" si="4"/>
        <v>5</v>
      </c>
      <c r="T28" s="5">
        <f>E28-S28</f>
        <v>0</v>
      </c>
    </row>
    <row r="29" spans="1:21" ht="18" customHeight="1">
      <c r="A29" s="13"/>
      <c r="B29" s="12" t="s">
        <v>1</v>
      </c>
      <c r="C29" s="11">
        <f>SUM(C7:C28)</f>
        <v>3700</v>
      </c>
      <c r="D29" s="11">
        <f>SUM(D7:D28)</f>
        <v>12745</v>
      </c>
      <c r="E29" s="11">
        <f t="shared" si="0"/>
        <v>16445</v>
      </c>
      <c r="F29" s="10">
        <f>SUM(F7:F28)</f>
        <v>2271</v>
      </c>
      <c r="G29" s="9">
        <f>SUM(G7:G28)</f>
        <v>587</v>
      </c>
      <c r="H29" s="8">
        <f>SUM(H7:H28)</f>
        <v>9280</v>
      </c>
      <c r="I29" s="8">
        <f>SUM(I7:I28)</f>
        <v>928</v>
      </c>
      <c r="J29" s="5">
        <f t="shared" si="1"/>
        <v>12479</v>
      </c>
      <c r="K29" s="7">
        <f>SUM(K7:K28)</f>
        <v>1926</v>
      </c>
      <c r="L29" s="6">
        <f t="shared" si="2"/>
        <v>0.15433929000721211</v>
      </c>
      <c r="M29" s="5">
        <f t="shared" ref="M29:R29" si="5">SUM(M7:M28)</f>
        <v>8344</v>
      </c>
      <c r="N29" s="5">
        <f t="shared" si="5"/>
        <v>4126</v>
      </c>
      <c r="O29" s="5">
        <f t="shared" si="5"/>
        <v>9</v>
      </c>
      <c r="P29" s="5">
        <f t="shared" si="5"/>
        <v>76</v>
      </c>
      <c r="Q29" s="5">
        <f t="shared" si="5"/>
        <v>446</v>
      </c>
      <c r="R29" s="5">
        <f t="shared" si="5"/>
        <v>389</v>
      </c>
      <c r="S29" s="5">
        <f t="shared" si="4"/>
        <v>13390</v>
      </c>
      <c r="T29" s="5">
        <f>E29-S29</f>
        <v>3055</v>
      </c>
    </row>
    <row r="30" spans="1:21" ht="38.25" customHeight="1">
      <c r="A30" s="33" t="s">
        <v>0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</row>
  </sheetData>
  <mergeCells count="24">
    <mergeCell ref="A1:T1"/>
    <mergeCell ref="A2:T2"/>
    <mergeCell ref="A3:A6"/>
    <mergeCell ref="B3:B6"/>
    <mergeCell ref="C3:E3"/>
    <mergeCell ref="F3:S3"/>
    <mergeCell ref="C4:C6"/>
    <mergeCell ref="D4:D6"/>
    <mergeCell ref="E4:E6"/>
    <mergeCell ref="F4:O4"/>
    <mergeCell ref="K5:K6"/>
    <mergeCell ref="L5:L6"/>
    <mergeCell ref="M5:O5"/>
    <mergeCell ref="J5:J6"/>
    <mergeCell ref="A30:T30"/>
    <mergeCell ref="P4:P6"/>
    <mergeCell ref="Q4:Q6"/>
    <mergeCell ref="R4:R6"/>
    <mergeCell ref="S4:S6"/>
    <mergeCell ref="T4:T6"/>
    <mergeCell ref="F5:F6"/>
    <mergeCell ref="G5:G6"/>
    <mergeCell ref="H5:H6"/>
    <mergeCell ref="I5:I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附表1-1</vt:lpstr>
    </vt:vector>
  </TitlesOfParts>
  <Company>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w01aeyc</cp:lastModifiedBy>
  <cp:lastPrinted>2017-05-25T01:32:43Z</cp:lastPrinted>
  <dcterms:created xsi:type="dcterms:W3CDTF">2017-05-23T08:20:58Z</dcterms:created>
  <dcterms:modified xsi:type="dcterms:W3CDTF">2017-05-25T01:32:43Z</dcterms:modified>
</cp:coreProperties>
</file>